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9390"/>
  </bookViews>
  <sheets>
    <sheet name="rozpočet (2)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3" i="2" l="1"/>
  <c r="O32" i="2"/>
  <c r="O31" i="2"/>
  <c r="O30" i="2"/>
  <c r="O29" i="2"/>
  <c r="O28" i="2"/>
  <c r="O27" i="2"/>
  <c r="O26" i="2"/>
  <c r="O34" i="2" s="1"/>
  <c r="L33" i="2"/>
  <c r="L32" i="2"/>
  <c r="L31" i="2"/>
  <c r="L30" i="2"/>
  <c r="L29" i="2"/>
  <c r="L28" i="2"/>
  <c r="L27" i="2"/>
  <c r="L26" i="2"/>
  <c r="L34" i="2" s="1"/>
  <c r="O22" i="2"/>
  <c r="O21" i="2"/>
  <c r="O20" i="2"/>
  <c r="O19" i="2"/>
  <c r="O18" i="2"/>
  <c r="O17" i="2"/>
  <c r="O16" i="2"/>
  <c r="O15" i="2"/>
  <c r="O14" i="2"/>
  <c r="O13" i="2"/>
  <c r="O12" i="2"/>
  <c r="O11" i="2"/>
  <c r="O10" i="2"/>
  <c r="L22" i="2"/>
  <c r="L21" i="2"/>
  <c r="L20" i="2"/>
  <c r="L19" i="2"/>
  <c r="L18" i="2"/>
  <c r="L17" i="2"/>
  <c r="L16" i="2"/>
  <c r="L15" i="2"/>
  <c r="L14" i="2"/>
  <c r="L13" i="2"/>
  <c r="L12" i="2"/>
  <c r="L11" i="2"/>
  <c r="L24" i="2" s="1"/>
  <c r="L10" i="2"/>
  <c r="I11" i="2"/>
  <c r="I31" i="2"/>
  <c r="I24" i="2"/>
  <c r="K24" i="2"/>
  <c r="N34" i="2"/>
  <c r="M34" i="2"/>
  <c r="K34" i="2"/>
  <c r="J34" i="2"/>
  <c r="O24" i="2"/>
  <c r="F16" i="2" l="1"/>
  <c r="E24" i="2"/>
  <c r="D24" i="2"/>
  <c r="D11" i="2"/>
  <c r="M24" i="2" l="1"/>
  <c r="M35" i="2" l="1"/>
  <c r="F24" i="2"/>
  <c r="N24" i="2" l="1"/>
  <c r="J24" i="2"/>
  <c r="F34" i="2"/>
  <c r="F35" i="2" s="1"/>
  <c r="E34" i="2"/>
  <c r="E35" i="2" s="1"/>
  <c r="D34" i="2"/>
  <c r="D35" i="2" s="1"/>
  <c r="H34" i="2"/>
  <c r="G34" i="2"/>
  <c r="I33" i="2"/>
  <c r="I32" i="2"/>
  <c r="I30" i="2"/>
  <c r="I29" i="2"/>
  <c r="I28" i="2"/>
  <c r="I27" i="2"/>
  <c r="I26" i="2"/>
  <c r="H24" i="2"/>
  <c r="G24" i="2"/>
  <c r="I22" i="2"/>
  <c r="I21" i="2"/>
  <c r="I20" i="2"/>
  <c r="I19" i="2"/>
  <c r="I18" i="2"/>
  <c r="I17" i="2"/>
  <c r="I16" i="2"/>
  <c r="I15" i="2"/>
  <c r="I14" i="2"/>
  <c r="I13" i="2"/>
  <c r="I12" i="2"/>
  <c r="I10" i="2"/>
  <c r="N35" i="2" l="1"/>
  <c r="L35" i="2"/>
  <c r="K35" i="2"/>
  <c r="J35" i="2"/>
  <c r="G35" i="2"/>
  <c r="H35" i="2"/>
  <c r="I34" i="2"/>
  <c r="O35" i="2" l="1"/>
  <c r="I35" i="2"/>
</calcChain>
</file>

<file path=xl/sharedStrings.xml><?xml version="1.0" encoding="utf-8"?>
<sst xmlns="http://schemas.openxmlformats.org/spreadsheetml/2006/main" count="70" uniqueCount="62">
  <si>
    <t>v Dolní Bělé</t>
  </si>
  <si>
    <t>Účet</t>
  </si>
  <si>
    <t>Název účtu</t>
  </si>
  <si>
    <t>příspěvek MŠMT</t>
  </si>
  <si>
    <t>celkem</t>
  </si>
  <si>
    <t>501 xxxx</t>
  </si>
  <si>
    <t>Spotřeba materiálu</t>
  </si>
  <si>
    <t>502 xxxx</t>
  </si>
  <si>
    <t>Spotřeba energií</t>
  </si>
  <si>
    <t>511 xxxx</t>
  </si>
  <si>
    <t>Opravy a udržování</t>
  </si>
  <si>
    <t>512 xxxx</t>
  </si>
  <si>
    <t>Cestovné</t>
  </si>
  <si>
    <t>513 xxxx</t>
  </si>
  <si>
    <t>Náklady na reprezentaci</t>
  </si>
  <si>
    <t>518 xxxx</t>
  </si>
  <si>
    <t>Ostatní služby</t>
  </si>
  <si>
    <t>521 xxxx</t>
  </si>
  <si>
    <t>Mzdové prostředky</t>
  </si>
  <si>
    <t>524 xxxx</t>
  </si>
  <si>
    <t>Zákonné sociální pojištění</t>
  </si>
  <si>
    <t>525 xxxx</t>
  </si>
  <si>
    <t>Jiné sociální pojištění</t>
  </si>
  <si>
    <t>527 xxxx</t>
  </si>
  <si>
    <t>Zákonné sociální náklady</t>
  </si>
  <si>
    <t>549 xxxx</t>
  </si>
  <si>
    <t>Ostatní náklady z činnosti</t>
  </si>
  <si>
    <t>551 xxxx</t>
  </si>
  <si>
    <t>Odpisy DHM</t>
  </si>
  <si>
    <t>558 xxxx</t>
  </si>
  <si>
    <t>Náklady z DDM</t>
  </si>
  <si>
    <t>Celkem náklady</t>
  </si>
  <si>
    <t>602 xxxx</t>
  </si>
  <si>
    <t>Výnosy z prodeje služeb</t>
  </si>
  <si>
    <t>603 xxxx</t>
  </si>
  <si>
    <t>Výnosy z pronájmu</t>
  </si>
  <si>
    <t>644 xxxx</t>
  </si>
  <si>
    <t>Výnosy z prodeje materiálu</t>
  </si>
  <si>
    <t>648 xxxx</t>
  </si>
  <si>
    <t>Čerpání fondů</t>
  </si>
  <si>
    <t>649 xxxx</t>
  </si>
  <si>
    <t>Ostatní výnosy z činnosti</t>
  </si>
  <si>
    <t>672 xxxx</t>
  </si>
  <si>
    <t>Výnosy - zřizovatel</t>
  </si>
  <si>
    <t>Výnosy - přímá dotace MŠMT</t>
  </si>
  <si>
    <t>Výnosy - Šablony</t>
  </si>
  <si>
    <t>Celkem výnosy</t>
  </si>
  <si>
    <t>provoz</t>
  </si>
  <si>
    <t>Návrh SVR na r. 2024</t>
  </si>
  <si>
    <t>HV</t>
  </si>
  <si>
    <t>věc: Návrh rozpočtu na rok 2023</t>
  </si>
  <si>
    <t>Návrh rozpočtu na r. 2023</t>
  </si>
  <si>
    <t>Návrh SVR na r. 2025</t>
  </si>
  <si>
    <t>věc: Návrh střednědobého výhledu rozpočtu na roky 2024 a2025</t>
  </si>
  <si>
    <t>skut. 2021</t>
  </si>
  <si>
    <t>rozpočet 2022</t>
  </si>
  <si>
    <t>skut. rozpočet 9/2022</t>
  </si>
  <si>
    <t>569 xxxx</t>
  </si>
  <si>
    <t>Ost. Finanční náklady</t>
  </si>
  <si>
    <r>
      <t xml:space="preserve">č.j.: </t>
    </r>
    <r>
      <rPr>
        <sz val="11"/>
        <rFont val="Calibri"/>
        <family val="2"/>
        <charset val="238"/>
        <scheme val="minor"/>
      </rPr>
      <t>ZŠDB 189/22</t>
    </r>
  </si>
  <si>
    <r>
      <t xml:space="preserve">dne: </t>
    </r>
    <r>
      <rPr>
        <sz val="11"/>
        <rFont val="Calibri"/>
        <family val="2"/>
        <charset val="238"/>
        <scheme val="minor"/>
      </rPr>
      <t>16. 11 . 2022</t>
    </r>
  </si>
  <si>
    <t>zveřejněno dne: 28. 11.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</si>
</sst>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Kč&quot;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94">
    <xf numFmtId="0" fontId="0" fillId="0" borderId="0" xfId="0"/>
    <xf numFmtId="164" fontId="0" fillId="0" borderId="0" xfId="0" applyNumberFormat="1"/>
    <xf numFmtId="0" fontId="1" fillId="0" borderId="16" xfId="0" applyFont="1" applyBorder="1" applyAlignment="1">
      <alignment vertical="center" wrapText="1"/>
    </xf>
    <xf numFmtId="0" fontId="0" fillId="0" borderId="18" xfId="0" applyBorder="1"/>
    <xf numFmtId="164" fontId="0" fillId="0" borderId="21" xfId="0" applyNumberFormat="1" applyBorder="1" applyAlignment="1">
      <alignment vertical="center" wrapText="1"/>
    </xf>
    <xf numFmtId="164" fontId="0" fillId="0" borderId="9" xfId="0" applyNumberFormat="1" applyBorder="1"/>
    <xf numFmtId="164" fontId="0" fillId="0" borderId="9" xfId="0" applyNumberFormat="1" applyFont="1" applyBorder="1"/>
    <xf numFmtId="0" fontId="0" fillId="0" borderId="15" xfId="0" applyBorder="1"/>
    <xf numFmtId="164" fontId="1" fillId="0" borderId="15" xfId="0" applyNumberFormat="1" applyFont="1" applyBorder="1"/>
    <xf numFmtId="0" fontId="0" fillId="0" borderId="0" xfId="0" applyFill="1"/>
    <xf numFmtId="164" fontId="0" fillId="0" borderId="0" xfId="0" applyNumberFormat="1" applyFill="1"/>
    <xf numFmtId="0" fontId="0" fillId="0" borderId="18" xfId="0" applyBorder="1" applyAlignment="1">
      <alignment horizontal="center" vertical="center" wrapText="1"/>
    </xf>
    <xf numFmtId="0" fontId="0" fillId="0" borderId="0" xfId="0" applyAlignment="1"/>
    <xf numFmtId="164" fontId="1" fillId="2" borderId="15" xfId="0" applyNumberFormat="1" applyFont="1" applyFill="1" applyBorder="1"/>
    <xf numFmtId="164" fontId="1" fillId="2" borderId="6" xfId="0" applyNumberFormat="1" applyFont="1" applyFill="1" applyBorder="1" applyAlignment="1">
      <alignment vertical="center" wrapText="1"/>
    </xf>
    <xf numFmtId="164" fontId="3" fillId="0" borderId="5" xfId="0" applyNumberFormat="1" applyFont="1" applyBorder="1" applyAlignment="1">
      <alignment vertical="center" wrapText="1"/>
    </xf>
    <xf numFmtId="164" fontId="3" fillId="0" borderId="9" xfId="0" applyNumberFormat="1" applyFont="1" applyBorder="1" applyAlignment="1">
      <alignment vertical="center" wrapText="1"/>
    </xf>
    <xf numFmtId="164" fontId="3" fillId="0" borderId="13" xfId="0" applyNumberFormat="1" applyFont="1" applyBorder="1" applyAlignment="1">
      <alignment vertical="center" wrapText="1"/>
    </xf>
    <xf numFmtId="164" fontId="4" fillId="0" borderId="15" xfId="0" applyNumberFormat="1" applyFont="1" applyBorder="1" applyAlignment="1">
      <alignment vertical="center" wrapText="1"/>
    </xf>
    <xf numFmtId="164" fontId="0" fillId="3" borderId="9" xfId="0" applyNumberFormat="1" applyFont="1" applyFill="1" applyBorder="1" applyAlignment="1">
      <alignment vertical="center" wrapText="1"/>
    </xf>
    <xf numFmtId="164" fontId="1" fillId="3" borderId="15" xfId="0" applyNumberFormat="1" applyFont="1" applyFill="1" applyBorder="1" applyAlignment="1">
      <alignment vertical="center" wrapText="1"/>
    </xf>
    <xf numFmtId="164" fontId="0" fillId="3" borderId="21" xfId="0" applyNumberFormat="1" applyFill="1" applyBorder="1" applyAlignment="1">
      <alignment wrapText="1"/>
    </xf>
    <xf numFmtId="164" fontId="0" fillId="3" borderId="9" xfId="0" applyNumberFormat="1" applyFill="1" applyBorder="1" applyAlignment="1"/>
    <xf numFmtId="164" fontId="0" fillId="3" borderId="9" xfId="0" applyNumberFormat="1" applyFont="1" applyFill="1" applyBorder="1" applyAlignment="1"/>
    <xf numFmtId="164" fontId="0" fillId="3" borderId="24" xfId="0" applyNumberFormat="1" applyFill="1" applyBorder="1" applyAlignment="1"/>
    <xf numFmtId="164" fontId="1" fillId="3" borderId="15" xfId="0" applyNumberFormat="1" applyFont="1" applyFill="1" applyBorder="1"/>
    <xf numFmtId="164" fontId="1" fillId="2" borderId="10" xfId="0" applyNumberFormat="1" applyFont="1" applyFill="1" applyBorder="1" applyAlignment="1">
      <alignment vertical="center" wrapText="1"/>
    </xf>
    <xf numFmtId="164" fontId="1" fillId="2" borderId="21" xfId="0" applyNumberFormat="1" applyFont="1" applyFill="1" applyBorder="1" applyAlignment="1">
      <alignment wrapText="1"/>
    </xf>
    <xf numFmtId="164" fontId="1" fillId="2" borderId="9" xfId="0" applyNumberFormat="1" applyFont="1" applyFill="1" applyBorder="1" applyAlignment="1">
      <alignment wrapText="1"/>
    </xf>
    <xf numFmtId="164" fontId="5" fillId="2" borderId="15" xfId="0" applyNumberFormat="1" applyFont="1" applyFill="1" applyBorder="1" applyAlignment="1">
      <alignment vertical="center" wrapText="1"/>
    </xf>
    <xf numFmtId="164" fontId="5" fillId="2" borderId="15" xfId="0" applyNumberFormat="1" applyFont="1" applyFill="1" applyBorder="1"/>
    <xf numFmtId="0" fontId="2" fillId="3" borderId="0" xfId="0" applyFont="1" applyFill="1"/>
    <xf numFmtId="0" fontId="0" fillId="3" borderId="0" xfId="0" applyFill="1"/>
    <xf numFmtId="0" fontId="2" fillId="5" borderId="0" xfId="0" applyFont="1" applyFill="1"/>
    <xf numFmtId="0" fontId="0" fillId="5" borderId="0" xfId="0" applyFill="1"/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0" borderId="19" xfId="0" applyFont="1" applyBorder="1" applyAlignment="1">
      <alignment vertical="center" wrapText="1"/>
    </xf>
    <xf numFmtId="0" fontId="1" fillId="0" borderId="20" xfId="0" applyFont="1" applyBorder="1" applyAlignment="1">
      <alignment vertical="center" wrapText="1"/>
    </xf>
    <xf numFmtId="0" fontId="1" fillId="0" borderId="22" xfId="0" applyFont="1" applyBorder="1" applyAlignment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164" fontId="3" fillId="0" borderId="27" xfId="0" applyNumberFormat="1" applyFont="1" applyBorder="1" applyAlignment="1">
      <alignment vertical="center" wrapText="1"/>
    </xf>
    <xf numFmtId="164" fontId="1" fillId="2" borderId="18" xfId="0" applyNumberFormat="1" applyFont="1" applyFill="1" applyBorder="1" applyAlignment="1">
      <alignment vertical="center" wrapText="1"/>
    </xf>
    <xf numFmtId="0" fontId="7" fillId="0" borderId="18" xfId="0" applyFont="1" applyBorder="1"/>
    <xf numFmtId="0" fontId="8" fillId="0" borderId="0" xfId="0" applyFont="1" applyBorder="1"/>
    <xf numFmtId="164" fontId="8" fillId="3" borderId="21" xfId="0" applyNumberFormat="1" applyFont="1" applyFill="1" applyBorder="1" applyAlignment="1">
      <alignment wrapText="1"/>
    </xf>
    <xf numFmtId="164" fontId="8" fillId="3" borderId="9" xfId="0" applyNumberFormat="1" applyFont="1" applyFill="1" applyBorder="1" applyAlignment="1"/>
    <xf numFmtId="164" fontId="8" fillId="3" borderId="24" xfId="0" applyNumberFormat="1" applyFont="1" applyFill="1" applyBorder="1" applyAlignment="1"/>
    <xf numFmtId="164" fontId="9" fillId="3" borderId="15" xfId="0" applyNumberFormat="1" applyFont="1" applyFill="1" applyBorder="1"/>
    <xf numFmtId="164" fontId="0" fillId="0" borderId="24" xfId="0" applyNumberFormat="1" applyFont="1" applyBorder="1"/>
    <xf numFmtId="0" fontId="0" fillId="0" borderId="0" xfId="0" applyFont="1"/>
    <xf numFmtId="164" fontId="0" fillId="3" borderId="5" xfId="0" applyNumberFormat="1" applyFont="1" applyFill="1" applyBorder="1" applyAlignment="1">
      <alignment vertical="center" wrapText="1"/>
    </xf>
    <xf numFmtId="164" fontId="0" fillId="3" borderId="6" xfId="0" applyNumberFormat="1" applyFont="1" applyFill="1" applyBorder="1" applyAlignment="1">
      <alignment vertical="center" wrapText="1"/>
    </xf>
    <xf numFmtId="164" fontId="0" fillId="3" borderId="10" xfId="0" applyNumberFormat="1" applyFont="1" applyFill="1" applyBorder="1" applyAlignment="1">
      <alignment vertical="center" wrapText="1"/>
    </xf>
    <xf numFmtId="164" fontId="0" fillId="3" borderId="13" xfId="0" applyNumberFormat="1" applyFont="1" applyFill="1" applyBorder="1" applyAlignment="1">
      <alignment vertical="center" wrapText="1"/>
    </xf>
    <xf numFmtId="164" fontId="0" fillId="3" borderId="14" xfId="0" applyNumberFormat="1" applyFont="1" applyFill="1" applyBorder="1" applyAlignment="1">
      <alignment vertical="center" wrapText="1"/>
    </xf>
    <xf numFmtId="164" fontId="0" fillId="3" borderId="27" xfId="0" applyNumberFormat="1" applyFont="1" applyFill="1" applyBorder="1" applyAlignment="1">
      <alignment vertical="center" wrapText="1"/>
    </xf>
    <xf numFmtId="164" fontId="0" fillId="3" borderId="18" xfId="0" applyNumberFormat="1" applyFont="1" applyFill="1" applyBorder="1" applyAlignment="1">
      <alignment vertical="center" wrapText="1"/>
    </xf>
    <xf numFmtId="0" fontId="0" fillId="0" borderId="15" xfId="0" applyFont="1" applyBorder="1" applyAlignment="1">
      <alignment vertical="center" wrapText="1"/>
    </xf>
    <xf numFmtId="164" fontId="1" fillId="5" borderId="15" xfId="0" applyNumberFormat="1" applyFont="1" applyFill="1" applyBorder="1" applyAlignment="1">
      <alignment vertical="center" wrapText="1"/>
    </xf>
    <xf numFmtId="164" fontId="1" fillId="4" borderId="6" xfId="0" applyNumberFormat="1" applyFont="1" applyFill="1" applyBorder="1" applyAlignment="1">
      <alignment vertical="center" wrapText="1"/>
    </xf>
    <xf numFmtId="164" fontId="1" fillId="4" borderId="15" xfId="0" applyNumberFormat="1" applyFont="1" applyFill="1" applyBorder="1" applyAlignment="1">
      <alignment vertical="center" wrapText="1"/>
    </xf>
    <xf numFmtId="164" fontId="1" fillId="5" borderId="15" xfId="0" applyNumberFormat="1" applyFont="1" applyFill="1" applyBorder="1"/>
    <xf numFmtId="164" fontId="1" fillId="4" borderId="15" xfId="0" applyNumberFormat="1" applyFont="1" applyFill="1" applyBorder="1"/>
    <xf numFmtId="164" fontId="7" fillId="6" borderId="28" xfId="0" applyNumberFormat="1" applyFont="1" applyFill="1" applyBorder="1" applyAlignment="1">
      <alignment vertical="center" wrapText="1"/>
    </xf>
    <xf numFmtId="0" fontId="6" fillId="2" borderId="16" xfId="0" applyFont="1" applyFill="1" applyBorder="1" applyAlignment="1">
      <alignment horizontal="center"/>
    </xf>
    <xf numFmtId="0" fontId="6" fillId="2" borderId="25" xfId="0" applyFont="1" applyFill="1" applyBorder="1" applyAlignment="1">
      <alignment horizontal="center"/>
    </xf>
    <xf numFmtId="0" fontId="6" fillId="2" borderId="26" xfId="0" applyFont="1" applyFill="1" applyBorder="1" applyAlignment="1">
      <alignment horizontal="center"/>
    </xf>
    <xf numFmtId="0" fontId="6" fillId="4" borderId="16" xfId="0" applyFont="1" applyFill="1" applyBorder="1" applyAlignment="1">
      <alignment horizontal="center"/>
    </xf>
    <xf numFmtId="0" fontId="6" fillId="4" borderId="25" xfId="0" applyFont="1" applyFill="1" applyBorder="1" applyAlignment="1">
      <alignment horizontal="center"/>
    </xf>
    <xf numFmtId="0" fontId="6" fillId="4" borderId="26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8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S40"/>
  <sheetViews>
    <sheetView tabSelected="1" zoomScaleNormal="100" workbookViewId="0">
      <selection activeCell="E44" sqref="E44"/>
    </sheetView>
  </sheetViews>
  <sheetFormatPr defaultRowHeight="15" x14ac:dyDescent="0.25"/>
  <cols>
    <col min="1" max="1" width="3.28515625" customWidth="1"/>
    <col min="3" max="3" width="23.7109375" customWidth="1"/>
    <col min="4" max="4" width="12.28515625" customWidth="1"/>
    <col min="5" max="5" width="12.140625" customWidth="1"/>
    <col min="6" max="6" width="12.7109375" customWidth="1"/>
    <col min="7" max="7" width="14.7109375" customWidth="1"/>
    <col min="8" max="8" width="17.5703125" customWidth="1"/>
    <col min="9" max="9" width="15.7109375" customWidth="1"/>
    <col min="10" max="10" width="12.42578125" customWidth="1"/>
    <col min="11" max="11" width="12.5703125" bestFit="1" customWidth="1"/>
    <col min="12" max="12" width="14.140625" customWidth="1"/>
    <col min="13" max="13" width="12.140625" customWidth="1"/>
    <col min="14" max="14" width="12.85546875" customWidth="1"/>
    <col min="15" max="15" width="15.140625" customWidth="1"/>
    <col min="16" max="16" width="12.28515625" bestFit="1" customWidth="1"/>
  </cols>
  <sheetData>
    <row r="2" spans="2:16" x14ac:dyDescent="0.25">
      <c r="B2" t="s">
        <v>59</v>
      </c>
      <c r="D2" t="s">
        <v>0</v>
      </c>
      <c r="E2" t="s">
        <v>60</v>
      </c>
    </row>
    <row r="4" spans="2:16" ht="18.75" x14ac:dyDescent="0.3">
      <c r="B4" s="31" t="s">
        <v>50</v>
      </c>
      <c r="C4" s="32"/>
      <c r="D4" s="32"/>
      <c r="J4" s="33" t="s">
        <v>53</v>
      </c>
      <c r="K4" s="33"/>
      <c r="L4" s="34"/>
      <c r="M4" s="34"/>
      <c r="N4" s="34"/>
      <c r="O4" s="34"/>
    </row>
    <row r="6" spans="2:16" ht="15.75" thickBot="1" x14ac:dyDescent="0.3">
      <c r="K6" s="12"/>
      <c r="L6" s="12"/>
      <c r="M6" s="12"/>
      <c r="N6" s="12"/>
      <c r="O6" s="12"/>
    </row>
    <row r="7" spans="2:16" ht="18" thickBot="1" x14ac:dyDescent="0.35">
      <c r="B7" s="56"/>
      <c r="C7" s="56"/>
      <c r="D7" s="56"/>
      <c r="E7" s="56"/>
      <c r="F7" s="56"/>
      <c r="G7" s="71" t="s">
        <v>51</v>
      </c>
      <c r="H7" s="72"/>
      <c r="I7" s="73"/>
      <c r="J7" s="74" t="s">
        <v>48</v>
      </c>
      <c r="K7" s="75"/>
      <c r="L7" s="76"/>
      <c r="M7" s="74" t="s">
        <v>52</v>
      </c>
      <c r="N7" s="75"/>
      <c r="O7" s="76"/>
    </row>
    <row r="8" spans="2:16" ht="14.45" customHeight="1" x14ac:dyDescent="0.25">
      <c r="B8" s="79" t="s">
        <v>1</v>
      </c>
      <c r="C8" s="79" t="s">
        <v>2</v>
      </c>
      <c r="D8" s="79" t="s">
        <v>54</v>
      </c>
      <c r="E8" s="81" t="s">
        <v>55</v>
      </c>
      <c r="F8" s="81" t="s">
        <v>56</v>
      </c>
      <c r="G8" s="88" t="s">
        <v>47</v>
      </c>
      <c r="H8" s="88" t="s">
        <v>3</v>
      </c>
      <c r="I8" s="88" t="s">
        <v>4</v>
      </c>
      <c r="J8" s="77" t="s">
        <v>47</v>
      </c>
      <c r="K8" s="77" t="s">
        <v>3</v>
      </c>
      <c r="L8" s="83" t="s">
        <v>4</v>
      </c>
      <c r="M8" s="77" t="s">
        <v>47</v>
      </c>
      <c r="N8" s="77" t="s">
        <v>3</v>
      </c>
      <c r="O8" s="83" t="s">
        <v>4</v>
      </c>
    </row>
    <row r="9" spans="2:16" ht="37.15" customHeight="1" thickBot="1" x14ac:dyDescent="0.3">
      <c r="B9" s="80"/>
      <c r="C9" s="80"/>
      <c r="D9" s="80"/>
      <c r="E9" s="82"/>
      <c r="F9" s="82"/>
      <c r="G9" s="89"/>
      <c r="H9" s="89"/>
      <c r="I9" s="89"/>
      <c r="J9" s="78"/>
      <c r="K9" s="78"/>
      <c r="L9" s="84"/>
      <c r="M9" s="78"/>
      <c r="N9" s="78"/>
      <c r="O9" s="84"/>
    </row>
    <row r="10" spans="2:16" ht="20.100000000000001" customHeight="1" x14ac:dyDescent="0.25">
      <c r="B10" s="35" t="s">
        <v>5</v>
      </c>
      <c r="C10" s="36" t="s">
        <v>6</v>
      </c>
      <c r="D10" s="15">
        <v>1308522.8899999999</v>
      </c>
      <c r="E10" s="15">
        <v>1380000</v>
      </c>
      <c r="F10" s="15">
        <v>1266163.75</v>
      </c>
      <c r="G10" s="57">
        <v>1350000</v>
      </c>
      <c r="H10" s="58">
        <v>94000</v>
      </c>
      <c r="I10" s="14">
        <f>G10+H10</f>
        <v>1444000</v>
      </c>
      <c r="J10" s="57">
        <v>1350000</v>
      </c>
      <c r="K10" s="58">
        <v>94000</v>
      </c>
      <c r="L10" s="14">
        <f>J10+K10</f>
        <v>1444000</v>
      </c>
      <c r="M10" s="57">
        <v>1350000</v>
      </c>
      <c r="N10" s="58">
        <v>94000</v>
      </c>
      <c r="O10" s="14">
        <f>M10+N10</f>
        <v>1444000</v>
      </c>
    </row>
    <row r="11" spans="2:16" ht="20.100000000000001" customHeight="1" x14ac:dyDescent="0.25">
      <c r="B11" s="37" t="s">
        <v>7</v>
      </c>
      <c r="C11" s="38" t="s">
        <v>8</v>
      </c>
      <c r="D11" s="16">
        <f>713523.19+29730.15</f>
        <v>743253.34</v>
      </c>
      <c r="E11" s="16">
        <v>1200000</v>
      </c>
      <c r="F11" s="16">
        <v>602168.71</v>
      </c>
      <c r="G11" s="19">
        <v>2082000</v>
      </c>
      <c r="H11" s="59">
        <v>0</v>
      </c>
      <c r="I11" s="14">
        <f>G11+H11</f>
        <v>2082000</v>
      </c>
      <c r="J11" s="19">
        <v>2182000</v>
      </c>
      <c r="K11" s="59">
        <v>0</v>
      </c>
      <c r="L11" s="14">
        <f>J11+K11</f>
        <v>2182000</v>
      </c>
      <c r="M11" s="19">
        <v>2200000</v>
      </c>
      <c r="N11" s="59">
        <v>0</v>
      </c>
      <c r="O11" s="14">
        <f>M11+N11</f>
        <v>2200000</v>
      </c>
    </row>
    <row r="12" spans="2:16" ht="20.100000000000001" customHeight="1" x14ac:dyDescent="0.25">
      <c r="B12" s="37" t="s">
        <v>9</v>
      </c>
      <c r="C12" s="38" t="s">
        <v>10</v>
      </c>
      <c r="D12" s="16">
        <v>73682</v>
      </c>
      <c r="E12" s="16">
        <v>180000</v>
      </c>
      <c r="F12" s="16">
        <v>193890.51</v>
      </c>
      <c r="G12" s="19">
        <v>50000</v>
      </c>
      <c r="H12" s="59">
        <v>0</v>
      </c>
      <c r="I12" s="26">
        <f t="shared" ref="I12:I22" si="0">G12+H12</f>
        <v>50000</v>
      </c>
      <c r="J12" s="19">
        <v>50000</v>
      </c>
      <c r="K12" s="59">
        <v>0</v>
      </c>
      <c r="L12" s="26">
        <f t="shared" ref="L12:L22" si="1">J12+K12</f>
        <v>50000</v>
      </c>
      <c r="M12" s="19">
        <v>50000</v>
      </c>
      <c r="N12" s="59">
        <v>0</v>
      </c>
      <c r="O12" s="26">
        <f t="shared" ref="O12:O22" si="2">M12+N12</f>
        <v>50000</v>
      </c>
    </row>
    <row r="13" spans="2:16" ht="20.100000000000001" customHeight="1" x14ac:dyDescent="0.25">
      <c r="B13" s="37" t="s">
        <v>11</v>
      </c>
      <c r="C13" s="38" t="s">
        <v>12</v>
      </c>
      <c r="D13" s="16">
        <v>0</v>
      </c>
      <c r="E13" s="16">
        <v>6000</v>
      </c>
      <c r="F13" s="16">
        <v>1809</v>
      </c>
      <c r="G13" s="19">
        <v>0</v>
      </c>
      <c r="H13" s="59">
        <v>6000</v>
      </c>
      <c r="I13" s="26">
        <f t="shared" si="0"/>
        <v>6000</v>
      </c>
      <c r="J13" s="19">
        <v>0</v>
      </c>
      <c r="K13" s="59">
        <v>6000</v>
      </c>
      <c r="L13" s="26">
        <f t="shared" si="1"/>
        <v>6000</v>
      </c>
      <c r="M13" s="19">
        <v>0</v>
      </c>
      <c r="N13" s="59">
        <v>6000</v>
      </c>
      <c r="O13" s="26">
        <f t="shared" si="2"/>
        <v>6000</v>
      </c>
      <c r="P13" s="1"/>
    </row>
    <row r="14" spans="2:16" ht="20.100000000000001" customHeight="1" x14ac:dyDescent="0.25">
      <c r="B14" s="37" t="s">
        <v>13</v>
      </c>
      <c r="C14" s="38" t="s">
        <v>14</v>
      </c>
      <c r="D14" s="16">
        <v>0</v>
      </c>
      <c r="E14" s="16">
        <v>10000</v>
      </c>
      <c r="F14" s="16">
        <v>8305</v>
      </c>
      <c r="G14" s="19">
        <v>0</v>
      </c>
      <c r="H14" s="59">
        <v>0</v>
      </c>
      <c r="I14" s="26">
        <f t="shared" si="0"/>
        <v>0</v>
      </c>
      <c r="J14" s="19">
        <v>0</v>
      </c>
      <c r="K14" s="59">
        <v>0</v>
      </c>
      <c r="L14" s="26">
        <f t="shared" si="1"/>
        <v>0</v>
      </c>
      <c r="M14" s="19">
        <v>0</v>
      </c>
      <c r="N14" s="59">
        <v>0</v>
      </c>
      <c r="O14" s="26">
        <f t="shared" si="2"/>
        <v>0</v>
      </c>
    </row>
    <row r="15" spans="2:16" ht="20.100000000000001" customHeight="1" x14ac:dyDescent="0.25">
      <c r="B15" s="37" t="s">
        <v>15</v>
      </c>
      <c r="C15" s="38" t="s">
        <v>16</v>
      </c>
      <c r="D15" s="16">
        <v>501833.98</v>
      </c>
      <c r="E15" s="16">
        <v>460000</v>
      </c>
      <c r="F15" s="16">
        <v>311057.87</v>
      </c>
      <c r="G15" s="19">
        <v>550000</v>
      </c>
      <c r="H15" s="59">
        <v>10000</v>
      </c>
      <c r="I15" s="26">
        <f t="shared" si="0"/>
        <v>560000</v>
      </c>
      <c r="J15" s="19">
        <v>550000</v>
      </c>
      <c r="K15" s="59">
        <v>10000</v>
      </c>
      <c r="L15" s="26">
        <f t="shared" si="1"/>
        <v>560000</v>
      </c>
      <c r="M15" s="19">
        <v>550000</v>
      </c>
      <c r="N15" s="59">
        <v>10000</v>
      </c>
      <c r="O15" s="26">
        <f t="shared" si="2"/>
        <v>560000</v>
      </c>
    </row>
    <row r="16" spans="2:16" ht="20.100000000000001" customHeight="1" x14ac:dyDescent="0.25">
      <c r="B16" s="37" t="s">
        <v>17</v>
      </c>
      <c r="C16" s="38" t="s">
        <v>18</v>
      </c>
      <c r="D16" s="16">
        <v>15150603</v>
      </c>
      <c r="E16" s="16">
        <v>15000000</v>
      </c>
      <c r="F16" s="16">
        <f>12018261+9800</f>
        <v>12028061</v>
      </c>
      <c r="G16" s="19">
        <v>0</v>
      </c>
      <c r="H16" s="59">
        <v>17010000</v>
      </c>
      <c r="I16" s="26">
        <f t="shared" si="0"/>
        <v>17010000</v>
      </c>
      <c r="J16" s="19">
        <v>0</v>
      </c>
      <c r="K16" s="59">
        <v>17010000</v>
      </c>
      <c r="L16" s="26">
        <f t="shared" si="1"/>
        <v>17010000</v>
      </c>
      <c r="M16" s="19">
        <v>0</v>
      </c>
      <c r="N16" s="59">
        <v>17010000</v>
      </c>
      <c r="O16" s="26">
        <f t="shared" si="2"/>
        <v>17010000</v>
      </c>
      <c r="P16" s="70"/>
    </row>
    <row r="17" spans="2:16" ht="19.899999999999999" customHeight="1" x14ac:dyDescent="0.25">
      <c r="B17" s="37" t="s">
        <v>19</v>
      </c>
      <c r="C17" s="38" t="s">
        <v>20</v>
      </c>
      <c r="D17" s="16">
        <v>5041591</v>
      </c>
      <c r="E17" s="16">
        <v>5070000</v>
      </c>
      <c r="F17" s="16">
        <v>3888484</v>
      </c>
      <c r="G17" s="19">
        <v>0</v>
      </c>
      <c r="H17" s="59">
        <v>5746000</v>
      </c>
      <c r="I17" s="26">
        <f t="shared" si="0"/>
        <v>5746000</v>
      </c>
      <c r="J17" s="19">
        <v>0</v>
      </c>
      <c r="K17" s="59">
        <v>5746000</v>
      </c>
      <c r="L17" s="26">
        <f t="shared" si="1"/>
        <v>5746000</v>
      </c>
      <c r="M17" s="19">
        <v>0</v>
      </c>
      <c r="N17" s="59">
        <v>5746000</v>
      </c>
      <c r="O17" s="26">
        <f t="shared" si="2"/>
        <v>5746000</v>
      </c>
      <c r="P17" s="1"/>
    </row>
    <row r="18" spans="2:16" ht="15" customHeight="1" x14ac:dyDescent="0.25">
      <c r="B18" s="37" t="s">
        <v>21</v>
      </c>
      <c r="C18" s="38" t="s">
        <v>22</v>
      </c>
      <c r="D18" s="16">
        <v>62626</v>
      </c>
      <c r="E18" s="16">
        <v>70000</v>
      </c>
      <c r="F18" s="16">
        <v>48581</v>
      </c>
      <c r="G18" s="19">
        <v>0</v>
      </c>
      <c r="H18" s="59">
        <v>70000</v>
      </c>
      <c r="I18" s="26">
        <f t="shared" si="0"/>
        <v>70000</v>
      </c>
      <c r="J18" s="19">
        <v>0</v>
      </c>
      <c r="K18" s="59">
        <v>70000</v>
      </c>
      <c r="L18" s="26">
        <f t="shared" si="1"/>
        <v>70000</v>
      </c>
      <c r="M18" s="19">
        <v>0</v>
      </c>
      <c r="N18" s="59">
        <v>70000</v>
      </c>
      <c r="O18" s="26">
        <f t="shared" si="2"/>
        <v>70000</v>
      </c>
    </row>
    <row r="19" spans="2:16" ht="20.100000000000001" customHeight="1" x14ac:dyDescent="0.25">
      <c r="B19" s="37" t="s">
        <v>23</v>
      </c>
      <c r="C19" s="38" t="s">
        <v>24</v>
      </c>
      <c r="D19" s="16">
        <v>369389.42</v>
      </c>
      <c r="E19" s="16">
        <v>350000</v>
      </c>
      <c r="F19" s="16">
        <v>264467.53999999998</v>
      </c>
      <c r="G19" s="19">
        <v>0</v>
      </c>
      <c r="H19" s="59">
        <v>88000</v>
      </c>
      <c r="I19" s="26">
        <f t="shared" si="0"/>
        <v>88000</v>
      </c>
      <c r="J19" s="19">
        <v>0</v>
      </c>
      <c r="K19" s="59">
        <v>88000</v>
      </c>
      <c r="L19" s="26">
        <f t="shared" si="1"/>
        <v>88000</v>
      </c>
      <c r="M19" s="19">
        <v>0</v>
      </c>
      <c r="N19" s="59">
        <v>88000</v>
      </c>
      <c r="O19" s="26">
        <f t="shared" si="2"/>
        <v>88000</v>
      </c>
    </row>
    <row r="20" spans="2:16" ht="20.100000000000001" customHeight="1" x14ac:dyDescent="0.25">
      <c r="B20" s="37" t="s">
        <v>25</v>
      </c>
      <c r="C20" s="38" t="s">
        <v>26</v>
      </c>
      <c r="D20" s="16">
        <v>72451.34</v>
      </c>
      <c r="E20" s="16">
        <v>70000</v>
      </c>
      <c r="F20" s="16">
        <v>19001.900000000001</v>
      </c>
      <c r="G20" s="19">
        <v>70000</v>
      </c>
      <c r="H20" s="59">
        <v>0</v>
      </c>
      <c r="I20" s="26">
        <f t="shared" si="0"/>
        <v>70000</v>
      </c>
      <c r="J20" s="19">
        <v>70000</v>
      </c>
      <c r="K20" s="59">
        <v>0</v>
      </c>
      <c r="L20" s="26">
        <f t="shared" si="1"/>
        <v>70000</v>
      </c>
      <c r="M20" s="19">
        <v>70000</v>
      </c>
      <c r="N20" s="59">
        <v>0</v>
      </c>
      <c r="O20" s="26">
        <f t="shared" si="2"/>
        <v>70000</v>
      </c>
    </row>
    <row r="21" spans="2:16" ht="20.100000000000001" customHeight="1" x14ac:dyDescent="0.25">
      <c r="B21" s="37" t="s">
        <v>27</v>
      </c>
      <c r="C21" s="38" t="s">
        <v>28</v>
      </c>
      <c r="D21" s="16">
        <v>13060</v>
      </c>
      <c r="E21" s="16">
        <v>15000</v>
      </c>
      <c r="F21" s="16">
        <v>45845</v>
      </c>
      <c r="G21" s="19">
        <v>61200</v>
      </c>
      <c r="H21" s="59">
        <v>0</v>
      </c>
      <c r="I21" s="26">
        <f t="shared" si="0"/>
        <v>61200</v>
      </c>
      <c r="J21" s="19">
        <v>61200</v>
      </c>
      <c r="K21" s="59">
        <v>0</v>
      </c>
      <c r="L21" s="26">
        <f t="shared" si="1"/>
        <v>61200</v>
      </c>
      <c r="M21" s="19">
        <v>61200</v>
      </c>
      <c r="N21" s="59">
        <v>0</v>
      </c>
      <c r="O21" s="26">
        <f t="shared" si="2"/>
        <v>61200</v>
      </c>
    </row>
    <row r="22" spans="2:16" ht="20.100000000000001" customHeight="1" x14ac:dyDescent="0.25">
      <c r="B22" s="39" t="s">
        <v>29</v>
      </c>
      <c r="C22" s="40" t="s">
        <v>30</v>
      </c>
      <c r="D22" s="17">
        <v>402822.7</v>
      </c>
      <c r="E22" s="17">
        <v>225000</v>
      </c>
      <c r="F22" s="17">
        <v>353328.9</v>
      </c>
      <c r="G22" s="60">
        <v>127000</v>
      </c>
      <c r="H22" s="61">
        <v>74340</v>
      </c>
      <c r="I22" s="26">
        <f t="shared" si="0"/>
        <v>201340</v>
      </c>
      <c r="J22" s="60">
        <v>127000</v>
      </c>
      <c r="K22" s="61">
        <v>74340</v>
      </c>
      <c r="L22" s="26">
        <f t="shared" si="1"/>
        <v>201340</v>
      </c>
      <c r="M22" s="60">
        <v>127000</v>
      </c>
      <c r="N22" s="61">
        <v>74340</v>
      </c>
      <c r="O22" s="26">
        <f t="shared" si="2"/>
        <v>201340</v>
      </c>
    </row>
    <row r="23" spans="2:16" ht="20.100000000000001" customHeight="1" thickBot="1" x14ac:dyDescent="0.3">
      <c r="B23" s="45" t="s">
        <v>57</v>
      </c>
      <c r="C23" s="46" t="s">
        <v>58</v>
      </c>
      <c r="D23" s="47">
        <v>495</v>
      </c>
      <c r="E23" s="47">
        <v>0</v>
      </c>
      <c r="F23" s="47"/>
      <c r="G23" s="62"/>
      <c r="H23" s="63"/>
      <c r="I23" s="48"/>
      <c r="J23" s="62"/>
      <c r="K23" s="63"/>
      <c r="L23" s="48"/>
      <c r="M23" s="62"/>
      <c r="N23" s="63"/>
      <c r="O23" s="48"/>
    </row>
    <row r="24" spans="2:16" ht="20.100000000000001" customHeight="1" thickBot="1" x14ac:dyDescent="0.3">
      <c r="B24" s="64"/>
      <c r="C24" s="2" t="s">
        <v>31</v>
      </c>
      <c r="D24" s="18">
        <f>SUM(D10:D23)</f>
        <v>23740330.670000002</v>
      </c>
      <c r="E24" s="18">
        <f>SUM(E10:E23)</f>
        <v>24036000</v>
      </c>
      <c r="F24" s="18">
        <f t="shared" ref="F24:J24" si="3">SUM(F10:F22)</f>
        <v>19031164.179999996</v>
      </c>
      <c r="G24" s="20">
        <f t="shared" si="3"/>
        <v>4290200</v>
      </c>
      <c r="H24" s="20">
        <f t="shared" si="3"/>
        <v>23098340</v>
      </c>
      <c r="I24" s="29">
        <f>SUM(I10:I22)</f>
        <v>27388540</v>
      </c>
      <c r="J24" s="65">
        <f t="shared" si="3"/>
        <v>4390200</v>
      </c>
      <c r="K24" s="65">
        <f>SUM(K10:K22)</f>
        <v>23098340</v>
      </c>
      <c r="L24" s="66">
        <f>SUM(L10:L23)</f>
        <v>27488540</v>
      </c>
      <c r="M24" s="65">
        <f>SUM(M10:M22)</f>
        <v>4408200</v>
      </c>
      <c r="N24" s="65">
        <f>SUM(N10:N22)</f>
        <v>23098340</v>
      </c>
      <c r="O24" s="67">
        <f>SUM(O10:O22)</f>
        <v>27506540</v>
      </c>
    </row>
    <row r="25" spans="2:16" ht="15.75" thickBot="1" x14ac:dyDescent="0.3">
      <c r="B25" s="85"/>
      <c r="C25" s="86"/>
      <c r="D25" s="87"/>
      <c r="G25" s="11"/>
      <c r="H25" s="50"/>
      <c r="I25" s="3"/>
      <c r="J25" s="90"/>
      <c r="K25" s="91"/>
      <c r="L25" s="49"/>
      <c r="M25" s="90"/>
      <c r="N25" s="91"/>
      <c r="O25" s="92"/>
    </row>
    <row r="26" spans="2:16" ht="19.899999999999999" customHeight="1" x14ac:dyDescent="0.25">
      <c r="B26" s="41" t="s">
        <v>32</v>
      </c>
      <c r="C26" s="42" t="s">
        <v>33</v>
      </c>
      <c r="D26" s="4">
        <v>926618</v>
      </c>
      <c r="E26" s="4">
        <v>1400000</v>
      </c>
      <c r="F26" s="4">
        <v>1171540</v>
      </c>
      <c r="G26" s="21">
        <v>1500000</v>
      </c>
      <c r="H26" s="51">
        <v>0</v>
      </c>
      <c r="I26" s="27">
        <f>G26+H26</f>
        <v>1500000</v>
      </c>
      <c r="J26" s="21">
        <v>1500000</v>
      </c>
      <c r="K26" s="51">
        <v>0</v>
      </c>
      <c r="L26" s="27">
        <f>J26+K26</f>
        <v>1500000</v>
      </c>
      <c r="M26" s="21">
        <v>1500000</v>
      </c>
      <c r="N26" s="51">
        <v>0</v>
      </c>
      <c r="O26" s="27">
        <f>M26+N26</f>
        <v>1500000</v>
      </c>
    </row>
    <row r="27" spans="2:16" ht="19.899999999999999" customHeight="1" x14ac:dyDescent="0.25">
      <c r="B27" s="37" t="s">
        <v>34</v>
      </c>
      <c r="C27" s="38" t="s">
        <v>35</v>
      </c>
      <c r="D27" s="5">
        <v>46150</v>
      </c>
      <c r="E27" s="5">
        <v>70000</v>
      </c>
      <c r="F27" s="5">
        <v>43730</v>
      </c>
      <c r="G27" s="22">
        <v>80200</v>
      </c>
      <c r="H27" s="52">
        <v>0</v>
      </c>
      <c r="I27" s="28">
        <f t="shared" ref="I27:I33" si="4">G27+H27</f>
        <v>80200</v>
      </c>
      <c r="J27" s="22">
        <v>80200</v>
      </c>
      <c r="K27" s="52">
        <v>0</v>
      </c>
      <c r="L27" s="28">
        <f t="shared" ref="L27:L33" si="5">J27+K27</f>
        <v>80200</v>
      </c>
      <c r="M27" s="22">
        <v>80200</v>
      </c>
      <c r="N27" s="52">
        <v>0</v>
      </c>
      <c r="O27" s="28">
        <f t="shared" ref="O27:O33" si="6">M27+N27</f>
        <v>80200</v>
      </c>
    </row>
    <row r="28" spans="2:16" ht="24.75" customHeight="1" x14ac:dyDescent="0.25">
      <c r="B28" s="37" t="s">
        <v>36</v>
      </c>
      <c r="C28" s="38" t="s">
        <v>37</v>
      </c>
      <c r="D28" s="5">
        <v>0</v>
      </c>
      <c r="E28" s="5">
        <v>0</v>
      </c>
      <c r="F28" s="5">
        <v>0</v>
      </c>
      <c r="G28" s="22">
        <v>0</v>
      </c>
      <c r="H28" s="52">
        <v>0</v>
      </c>
      <c r="I28" s="28">
        <f t="shared" si="4"/>
        <v>0</v>
      </c>
      <c r="J28" s="22">
        <v>0</v>
      </c>
      <c r="K28" s="52">
        <v>0</v>
      </c>
      <c r="L28" s="28">
        <f t="shared" si="5"/>
        <v>0</v>
      </c>
      <c r="M28" s="22">
        <v>0</v>
      </c>
      <c r="N28" s="52">
        <v>0</v>
      </c>
      <c r="O28" s="28">
        <f t="shared" si="6"/>
        <v>0</v>
      </c>
    </row>
    <row r="29" spans="2:16" ht="19.899999999999999" customHeight="1" x14ac:dyDescent="0.25">
      <c r="B29" s="37" t="s">
        <v>38</v>
      </c>
      <c r="C29" s="38" t="s">
        <v>39</v>
      </c>
      <c r="D29" s="5">
        <v>24809.4</v>
      </c>
      <c r="E29" s="5">
        <v>110000</v>
      </c>
      <c r="F29" s="5">
        <v>81838</v>
      </c>
      <c r="G29" s="22">
        <v>200000</v>
      </c>
      <c r="H29" s="52">
        <v>0</v>
      </c>
      <c r="I29" s="28">
        <f t="shared" si="4"/>
        <v>200000</v>
      </c>
      <c r="J29" s="22">
        <v>200000</v>
      </c>
      <c r="K29" s="52">
        <v>0</v>
      </c>
      <c r="L29" s="28">
        <f t="shared" si="5"/>
        <v>200000</v>
      </c>
      <c r="M29" s="22">
        <v>200000</v>
      </c>
      <c r="N29" s="52">
        <v>0</v>
      </c>
      <c r="O29" s="28">
        <f t="shared" si="6"/>
        <v>200000</v>
      </c>
    </row>
    <row r="30" spans="2:16" ht="19.899999999999999" customHeight="1" x14ac:dyDescent="0.25">
      <c r="B30" s="37" t="s">
        <v>40</v>
      </c>
      <c r="C30" s="38" t="s">
        <v>41</v>
      </c>
      <c r="D30" s="6">
        <v>130981.72</v>
      </c>
      <c r="E30" s="6">
        <v>10000</v>
      </c>
      <c r="F30" s="6">
        <v>236</v>
      </c>
      <c r="G30" s="22">
        <v>10000</v>
      </c>
      <c r="H30" s="52">
        <v>0</v>
      </c>
      <c r="I30" s="28">
        <f t="shared" si="4"/>
        <v>10000</v>
      </c>
      <c r="J30" s="22">
        <v>10000</v>
      </c>
      <c r="K30" s="52">
        <v>0</v>
      </c>
      <c r="L30" s="28">
        <f t="shared" si="5"/>
        <v>10000</v>
      </c>
      <c r="M30" s="22">
        <v>10000</v>
      </c>
      <c r="N30" s="52">
        <v>0</v>
      </c>
      <c r="O30" s="28">
        <f t="shared" si="6"/>
        <v>10000</v>
      </c>
    </row>
    <row r="31" spans="2:16" ht="19.899999999999999" customHeight="1" x14ac:dyDescent="0.25">
      <c r="B31" s="37" t="s">
        <v>42</v>
      </c>
      <c r="C31" s="38" t="s">
        <v>43</v>
      </c>
      <c r="D31" s="6">
        <v>1746000</v>
      </c>
      <c r="E31" s="6">
        <v>1746000</v>
      </c>
      <c r="F31" s="6">
        <v>1309500</v>
      </c>
      <c r="G31" s="22">
        <v>2500000</v>
      </c>
      <c r="H31" s="52">
        <v>0</v>
      </c>
      <c r="I31" s="28">
        <f t="shared" si="4"/>
        <v>2500000</v>
      </c>
      <c r="J31" s="22">
        <v>2600000</v>
      </c>
      <c r="K31" s="52">
        <v>0</v>
      </c>
      <c r="L31" s="28">
        <f t="shared" si="5"/>
        <v>2600000</v>
      </c>
      <c r="M31" s="22">
        <v>2618000</v>
      </c>
      <c r="N31" s="52">
        <v>0</v>
      </c>
      <c r="O31" s="28">
        <f t="shared" si="6"/>
        <v>2618000</v>
      </c>
    </row>
    <row r="32" spans="2:16" ht="30" x14ac:dyDescent="0.25">
      <c r="B32" s="37" t="s">
        <v>42</v>
      </c>
      <c r="C32" s="38" t="s">
        <v>44</v>
      </c>
      <c r="D32" s="6">
        <v>20872546.789999999</v>
      </c>
      <c r="E32" s="6">
        <v>20500000</v>
      </c>
      <c r="F32" s="6">
        <v>16314782</v>
      </c>
      <c r="G32" s="23">
        <v>0</v>
      </c>
      <c r="H32" s="52">
        <v>23004000</v>
      </c>
      <c r="I32" s="28">
        <f t="shared" si="4"/>
        <v>23004000</v>
      </c>
      <c r="J32" s="23">
        <v>0</v>
      </c>
      <c r="K32" s="52">
        <v>23004000</v>
      </c>
      <c r="L32" s="28">
        <f t="shared" si="5"/>
        <v>23004000</v>
      </c>
      <c r="M32" s="23">
        <v>0</v>
      </c>
      <c r="N32" s="52">
        <v>23004000</v>
      </c>
      <c r="O32" s="28">
        <f t="shared" si="6"/>
        <v>23004000</v>
      </c>
    </row>
    <row r="33" spans="2:19" ht="19.899999999999999" customHeight="1" thickBot="1" x14ac:dyDescent="0.3">
      <c r="B33" s="43" t="s">
        <v>42</v>
      </c>
      <c r="C33" s="44" t="s">
        <v>45</v>
      </c>
      <c r="D33" s="55">
        <v>0</v>
      </c>
      <c r="E33" s="55">
        <v>200000</v>
      </c>
      <c r="F33" s="55">
        <v>142000</v>
      </c>
      <c r="G33" s="24">
        <v>0</v>
      </c>
      <c r="H33" s="53">
        <v>94340</v>
      </c>
      <c r="I33" s="28">
        <f t="shared" si="4"/>
        <v>94340</v>
      </c>
      <c r="J33" s="24">
        <v>0</v>
      </c>
      <c r="K33" s="53">
        <v>94340</v>
      </c>
      <c r="L33" s="28">
        <f t="shared" si="5"/>
        <v>94340</v>
      </c>
      <c r="M33" s="24">
        <v>0</v>
      </c>
      <c r="N33" s="53">
        <v>94340</v>
      </c>
      <c r="O33" s="28">
        <f t="shared" si="6"/>
        <v>94340</v>
      </c>
    </row>
    <row r="34" spans="2:19" ht="29.45" customHeight="1" thickBot="1" x14ac:dyDescent="0.3">
      <c r="B34" s="7"/>
      <c r="C34" s="2" t="s">
        <v>46</v>
      </c>
      <c r="D34" s="8">
        <f t="shared" ref="D34:I34" si="7">SUM(D26:D33)</f>
        <v>23747105.91</v>
      </c>
      <c r="E34" s="8">
        <f t="shared" si="7"/>
        <v>24036000</v>
      </c>
      <c r="F34" s="8">
        <f t="shared" si="7"/>
        <v>19063626</v>
      </c>
      <c r="G34" s="25">
        <f t="shared" si="7"/>
        <v>4290200</v>
      </c>
      <c r="H34" s="54">
        <f t="shared" si="7"/>
        <v>23098340</v>
      </c>
      <c r="I34" s="30">
        <f t="shared" si="7"/>
        <v>27388540</v>
      </c>
      <c r="J34" s="25">
        <f t="shared" ref="J34:O34" si="8">SUM(J26:J33)</f>
        <v>4390200</v>
      </c>
      <c r="K34" s="25">
        <f t="shared" si="8"/>
        <v>23098340</v>
      </c>
      <c r="L34" s="30">
        <f t="shared" si="8"/>
        <v>27488540</v>
      </c>
      <c r="M34" s="25">
        <f t="shared" si="8"/>
        <v>4408200</v>
      </c>
      <c r="N34" s="25">
        <f t="shared" si="8"/>
        <v>23098340</v>
      </c>
      <c r="O34" s="30">
        <f t="shared" si="8"/>
        <v>27506540</v>
      </c>
    </row>
    <row r="35" spans="2:19" ht="19.899999999999999" customHeight="1" thickBot="1" x14ac:dyDescent="0.3">
      <c r="B35" s="7"/>
      <c r="C35" s="2" t="s">
        <v>49</v>
      </c>
      <c r="D35" s="8">
        <f t="shared" ref="D35:O35" si="9">D34-D24</f>
        <v>6775.2399999983609</v>
      </c>
      <c r="E35" s="8">
        <f t="shared" si="9"/>
        <v>0</v>
      </c>
      <c r="F35" s="8">
        <f t="shared" si="9"/>
        <v>32461.820000004023</v>
      </c>
      <c r="G35" s="25">
        <f t="shared" si="9"/>
        <v>0</v>
      </c>
      <c r="H35" s="25">
        <f t="shared" si="9"/>
        <v>0</v>
      </c>
      <c r="I35" s="13">
        <f t="shared" si="9"/>
        <v>0</v>
      </c>
      <c r="J35" s="68">
        <f t="shared" si="9"/>
        <v>0</v>
      </c>
      <c r="K35" s="68">
        <f t="shared" si="9"/>
        <v>0</v>
      </c>
      <c r="L35" s="69">
        <f t="shared" si="9"/>
        <v>0</v>
      </c>
      <c r="M35" s="68">
        <f t="shared" si="9"/>
        <v>0</v>
      </c>
      <c r="N35" s="68">
        <f t="shared" si="9"/>
        <v>0</v>
      </c>
      <c r="O35" s="69">
        <f t="shared" si="9"/>
        <v>0</v>
      </c>
    </row>
    <row r="37" spans="2:19" x14ac:dyDescent="0.25">
      <c r="B37" s="93" t="s">
        <v>61</v>
      </c>
      <c r="J37" s="9"/>
      <c r="K37" s="10"/>
      <c r="L37" s="9"/>
      <c r="M37" s="9"/>
      <c r="N37" s="9"/>
      <c r="O37" s="9"/>
      <c r="P37" s="9"/>
      <c r="Q37" s="9"/>
      <c r="R37" s="9"/>
      <c r="S37" s="9"/>
    </row>
    <row r="38" spans="2:19" x14ac:dyDescent="0.25">
      <c r="J38" s="9"/>
      <c r="K38" s="10"/>
      <c r="L38" s="9"/>
      <c r="M38" s="9"/>
      <c r="N38" s="9"/>
      <c r="O38" s="9"/>
      <c r="P38" s="9"/>
      <c r="Q38" s="9"/>
      <c r="R38" s="9"/>
      <c r="S38" s="9"/>
    </row>
    <row r="39" spans="2:19" x14ac:dyDescent="0.25">
      <c r="J39" s="9"/>
      <c r="K39" s="9"/>
      <c r="L39" s="9"/>
      <c r="M39" s="9"/>
      <c r="N39" s="9"/>
      <c r="O39" s="9"/>
      <c r="P39" s="9"/>
      <c r="Q39" s="9"/>
      <c r="R39" s="9"/>
      <c r="S39" s="9"/>
    </row>
    <row r="40" spans="2:19" x14ac:dyDescent="0.25">
      <c r="F40" s="1"/>
      <c r="H40" s="1"/>
    </row>
  </sheetData>
  <mergeCells count="20">
    <mergeCell ref="B25:D25"/>
    <mergeCell ref="K8:K9"/>
    <mergeCell ref="L8:L9"/>
    <mergeCell ref="M8:M9"/>
    <mergeCell ref="G8:G9"/>
    <mergeCell ref="H8:H9"/>
    <mergeCell ref="I8:I9"/>
    <mergeCell ref="J25:K25"/>
    <mergeCell ref="M25:O25"/>
    <mergeCell ref="G7:I7"/>
    <mergeCell ref="J7:L7"/>
    <mergeCell ref="J8:J9"/>
    <mergeCell ref="M7:O7"/>
    <mergeCell ref="B8:B9"/>
    <mergeCell ref="C8:C9"/>
    <mergeCell ref="D8:D9"/>
    <mergeCell ref="E8:E9"/>
    <mergeCell ref="F8:F9"/>
    <mergeCell ref="N8:N9"/>
    <mergeCell ref="O8:O9"/>
  </mergeCells>
  <pageMargins left="0.7" right="0.7" top="0.78740157499999996" bottom="0.78740157499999996" header="0.3" footer="0.3"/>
  <pageSetup paperSize="9"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rozpočet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Lenka Tobrmanová</dc:creator>
  <cp:lastModifiedBy>ředitelna</cp:lastModifiedBy>
  <cp:lastPrinted>2022-12-14T08:42:29Z</cp:lastPrinted>
  <dcterms:created xsi:type="dcterms:W3CDTF">2021-11-11T07:39:11Z</dcterms:created>
  <dcterms:modified xsi:type="dcterms:W3CDTF">2022-12-14T08:43:55Z</dcterms:modified>
</cp:coreProperties>
</file>